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3\Oct23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I36" i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38" i="1" l="1"/>
  <c r="I28" i="1"/>
  <c r="I21" i="1"/>
  <c r="I68" i="1" l="1"/>
  <c r="I61" i="1"/>
  <c r="I54" i="1"/>
  <c r="I72" i="1" l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<sst xmlns="http://schemas.openxmlformats.org/spreadsheetml/2006/main" count="50" uniqueCount="44">
  <si>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</si>
  <si>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</si>
  <si>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</si>
  <si>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</si>
  <si>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</si>
  <si>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</si>
  <si>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</si>
  <si>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</si>
  <si>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</si>
  <si>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</si>
  <si>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</si>
  <si>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</si>
  <si>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</si>
  <si>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</si>
  <si>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</si>
  <si>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</si>
  <si>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</si>
  <si>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</si>
  <si>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</si>
  <si>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</si>
  <si>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</si>
  <si>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</si>
  <si>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</si>
  <si>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</si>
  <si>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</si>
  <si>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</si>
  <si>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</si>
  <si>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</si>
  <si>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</si>
  <si>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</si>
  <si>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</si>
  <si>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</si>
  <si>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</si>
  <si>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</si>
  <si>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</si>
  <si>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</si>
  <si>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</si>
  <si>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</si>
  <si>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</si>
  <si>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</si>
  <si>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</si>
  <si>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</si>
  <si>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Programas Temáticas PROYECTOS TRANSITORIOS</t>
  </si>
  <si>
    <t>Año o período de la Tabla IFAF :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</si>
</sst>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3/Oct23/Consolidado_102023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/>
      <sheetData sheetId="1"/>
      <sheetData sheetId="2">
        <row r="11">
          <cell r="BS11">
            <v>2523790.5849999995</v>
          </cell>
          <cell r="BW11">
            <v>24502219.747999996</v>
          </cell>
        </row>
        <row r="16">
          <cell r="BS16">
            <v>133.80099999999999</v>
          </cell>
          <cell r="BW16">
            <v>19374.047999999999</v>
          </cell>
        </row>
        <row r="17">
          <cell r="BS17">
            <v>104231.52</v>
          </cell>
          <cell r="BW17">
            <v>170447.103</v>
          </cell>
        </row>
        <row r="21">
          <cell r="BS21">
            <v>20222.245999999999</v>
          </cell>
          <cell r="BW21">
            <v>363677.58500000002</v>
          </cell>
        </row>
        <row r="26">
          <cell r="BS26">
            <v>256190.77599999998</v>
          </cell>
          <cell r="BW26">
            <v>1553721.1050000002</v>
          </cell>
        </row>
        <row r="28">
          <cell r="BS28">
            <v>1089.8420000000001</v>
          </cell>
          <cell r="BW28">
            <v>10540.159</v>
          </cell>
        </row>
        <row r="31">
          <cell r="BS31">
            <v>0</v>
          </cell>
          <cell r="BW31">
            <v>0</v>
          </cell>
        </row>
        <row r="41">
          <cell r="BS41">
            <v>0</v>
          </cell>
          <cell r="BW41">
            <v>0</v>
          </cell>
        </row>
        <row r="42">
          <cell r="BS42">
            <v>0</v>
          </cell>
          <cell r="BW42">
            <v>-154206.72900000002</v>
          </cell>
        </row>
        <row r="43">
          <cell r="BS43">
            <v>-1017.1849999999999</v>
          </cell>
          <cell r="BW43">
            <v>-10179.98</v>
          </cell>
        </row>
        <row r="44">
          <cell r="BS44">
            <v>-703381.88600000041</v>
          </cell>
          <cell r="BW44">
            <v>-7041767.8540000031</v>
          </cell>
        </row>
        <row r="45">
          <cell r="BS45">
            <v>60035.555999999997</v>
          </cell>
          <cell r="BW45">
            <v>1988942.2270000002</v>
          </cell>
        </row>
        <row r="52">
          <cell r="BS52">
            <v>230431.239</v>
          </cell>
          <cell r="BW52">
            <v>1178312.0180000002</v>
          </cell>
        </row>
        <row r="56">
          <cell r="BS56">
            <v>-9030.5429999999997</v>
          </cell>
          <cell r="BW56">
            <v>-100839.86599999999</v>
          </cell>
        </row>
        <row r="59">
          <cell r="BS59">
            <v>0</v>
          </cell>
          <cell r="BW59">
            <v>62458.875</v>
          </cell>
        </row>
        <row r="60">
          <cell r="BS60">
            <v>-13285.612999999976</v>
          </cell>
          <cell r="BW60">
            <v>-173489.94299999988</v>
          </cell>
        </row>
        <row r="63">
          <cell r="BS63">
            <v>0</v>
          </cell>
          <cell r="BW63">
            <v>0</v>
          </cell>
        </row>
        <row r="69">
          <cell r="BS69">
            <v>0</v>
          </cell>
          <cell r="BW69">
            <v>0</v>
          </cell>
        </row>
        <row r="71">
          <cell r="BS71">
            <v>-243221.72699999998</v>
          </cell>
          <cell r="BW71">
            <v>556694.1939999999</v>
          </cell>
        </row>
        <row r="74">
          <cell r="BS74">
            <v>116272.833</v>
          </cell>
          <cell r="BW74">
            <v>1066638.9369999999</v>
          </cell>
        </row>
        <row r="77">
          <cell r="BS77">
            <v>-5175.1000000000113</v>
          </cell>
          <cell r="BW77">
            <v>-18478.021000000037</v>
          </cell>
        </row>
        <row r="84">
          <cell r="BS84">
            <v>0</v>
          </cell>
          <cell r="BW84">
            <v>0</v>
          </cell>
        </row>
        <row r="85">
          <cell r="BS85">
            <v>1794811.7709999997</v>
          </cell>
          <cell r="BW85">
            <v>16449911.995000001</v>
          </cell>
        </row>
        <row r="119">
          <cell r="BS119">
            <v>230976.16899999999</v>
          </cell>
          <cell r="BW119">
            <v>1876783.4480000001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zoomScale="75" zoomScaleNormal="75" workbookViewId="0">
      <selection activeCell="G75" sqref="G75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43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Fund.Nominal'!$BS$11+'[1]EERR Fund.Nominal'!$BS$31+'[1]EERR Fund.Nominal'!$BS$43+'[1]EERR Fund.Nominal'!$BS$44+'[1]EERR Fund.Nominal'!$BS$28</f>
        <v>1820481.355999999</v>
      </c>
      <c r="I11" s="11">
        <f>+'[1]EERR Fund.Nominal'!$BW$11+'[1]EERR Fund.Nominal'!$BW$31+'[1]EERR Fund.Nominal'!$BW$43+'[1]EERR Fund.Nominal'!$BW$44+'[1]EERR Fund.Nominal'!$BW$28</f>
        <v>17460812.072999995</v>
      </c>
    </row>
    <row r="12" spans="2:9" x14ac:dyDescent="0.25">
      <c r="C12" s="4" t="s">
        <v>18</v>
      </c>
      <c r="E12" s="4"/>
      <c r="G12" s="11">
        <f>+'[1]EERR Fund.Nominal'!$BS$26+'[1]EERR Fund.Nominal'!$BS$16+'[1]EERR Fund.Nominal'!$BS$45</f>
        <v>316360.13299999997</v>
      </c>
      <c r="I12" s="11">
        <f>+'[1]EERR Fund.Nominal'!$BW$26+'[1]EERR Fund.Nominal'!$BW$16+'[1]EERR Fund.Nominal'!$BW$45</f>
        <v>3562037.3800000004</v>
      </c>
    </row>
    <row r="13" spans="2:9" x14ac:dyDescent="0.25">
      <c r="C13" s="4" t="s">
        <v>19</v>
      </c>
      <c r="E13" s="4"/>
      <c r="G13" s="11">
        <f>+'[1]EERR Fund.Nominal'!$BS$17+'[1]EERR Fund.Nominal'!$BS$41</f>
        <v>104231.52</v>
      </c>
      <c r="I13" s="11">
        <f>+'[1]EERR Fund.Nominal'!$BW$17+'[1]EERR Fund.Nominal'!$BW$41</f>
        <v>170447.103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2241073.0089999991</v>
      </c>
      <c r="H21" s="8"/>
      <c r="I21" s="12">
        <f>SUM(I11:I20)</f>
        <v>21193296.555999994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Fund.Nominal'!$BS$119</f>
        <v>230976.16899999999</v>
      </c>
      <c r="I24" s="11">
        <f>+'[1]EERR Fund.Nominal'!$BW$119</f>
        <v>1876783.4480000001</v>
      </c>
    </row>
    <row r="25" spans="2:9" x14ac:dyDescent="0.25">
      <c r="C25" s="4" t="s">
        <v>24</v>
      </c>
      <c r="E25" s="4"/>
      <c r="G25" s="11">
        <f>+'[1]EERR Fund.Nominal'!$BS$85</f>
        <v>1794811.7709999997</v>
      </c>
      <c r="I25" s="11">
        <f>+'[1]EERR Fund.Nominal'!$BW$85</f>
        <v>16449911.995000001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2025787.9399999997</v>
      </c>
      <c r="H28" s="8"/>
      <c r="I28" s="12">
        <f>SUM(I24:I27)</f>
        <v>18326695.443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Fund.Nominal'!$BS$21+'[1]EERR Fund.Nominal'!$BS$42</f>
        <v>20222.245999999999</v>
      </c>
      <c r="I32" s="11">
        <f>+'[1]EERR Fund.Nominal'!$BW$21+'[1]EERR Fund.Nominal'!$BW$42</f>
        <v>209470.856</v>
      </c>
    </row>
    <row r="33" spans="2:10" x14ac:dyDescent="0.25">
      <c r="B33" s="2"/>
      <c r="C33" s="4" t="s">
        <v>21</v>
      </c>
      <c r="E33" s="4"/>
      <c r="G33" s="11">
        <f>+'[1]EERR Fund.Nominal'!$BS$74+'[1]EERR Fund.Nominal'!$BS$77</f>
        <v>111097.73299999999</v>
      </c>
      <c r="I33" s="11">
        <f>+'[1]EERR Fund.Nominal'!$BW$74+'[1]EERR Fund.Nominal'!$BW$77</f>
        <v>1048160.9159999999</v>
      </c>
    </row>
    <row r="34" spans="2:10" x14ac:dyDescent="0.25">
      <c r="B34" s="2"/>
      <c r="C34" s="4" t="s">
        <v>22</v>
      </c>
      <c r="E34" s="4"/>
      <c r="G34" s="11">
        <f>+'[1]EERR Fund.Nominal'!$BS$59</f>
        <v>0</v>
      </c>
      <c r="I34" s="11">
        <f>+'[1]EERR Fund.Nominal'!$BW$59</f>
        <v>62458.875</v>
      </c>
    </row>
    <row r="35" spans="2:10" x14ac:dyDescent="0.25">
      <c r="B35" s="2"/>
      <c r="C35" s="4" t="s">
        <v>23</v>
      </c>
      <c r="E35" s="4"/>
      <c r="G35" s="11">
        <f>+'[1]EERR Fund.Nominal'!$BS$60+'[1]EERR Fund.Nominal'!$BS$63</f>
        <v>-13285.612999999976</v>
      </c>
      <c r="I35" s="11">
        <f>+'[1]EERR Fund.Nominal'!$BW$60+'[1]EERR Fund.Nominal'!$BW$63</f>
        <v>-173489.94299999988</v>
      </c>
    </row>
    <row r="36" spans="2:10" x14ac:dyDescent="0.25">
      <c r="B36" s="2"/>
      <c r="C36" s="4" t="s">
        <v>25</v>
      </c>
      <c r="E36" s="4"/>
      <c r="G36" s="11">
        <f>+'[1]EERR Fund.Nominal'!$BS$52+'[1]EERR Fund.Nominal'!$BS$56</f>
        <v>221400.696</v>
      </c>
      <c r="I36" s="11">
        <f>+'[1]EERR Fund.Nominal'!$BW$52+'[1]EERR Fund.Nominal'!$BW$56</f>
        <v>1077472.1520000002</v>
      </c>
    </row>
    <row r="37" spans="2:10" x14ac:dyDescent="0.25">
      <c r="B37" s="2"/>
      <c r="C37" s="4" t="s">
        <v>33</v>
      </c>
      <c r="E37" s="4"/>
      <c r="G37" s="11">
        <f>+'[1]EERR Fund.Nominal'!$BS$69+'[1]EERR Fund.Nominal'!$BS$71+'[1]EERR Fund.Nominal'!$BS$84</f>
        <v>-243221.72699999998</v>
      </c>
      <c r="I37" s="11">
        <f>+'[1]EERR Fund.Nominal'!$BW$69+'[1]EERR Fund.Nominal'!$BW$71+'[1]EERR Fund.Nominal'!$BW$84</f>
        <v>556694.1939999999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96213.33500000005</v>
      </c>
      <c r="H38" s="8"/>
      <c r="I38" s="12">
        <f>SUM(I32:I37)</f>
        <v>2780767.05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-919629.31499999994</v>
      </c>
      <c r="I42" s="11">
        <v>-8359483.7290000003</v>
      </c>
    </row>
    <row r="43" spans="2:10" x14ac:dyDescent="0.25">
      <c r="B43" s="2"/>
      <c r="C43" s="4" t="s">
        <v>35</v>
      </c>
      <c r="E43" s="4"/>
      <c r="G43" s="11">
        <v>-190232.58900000001</v>
      </c>
      <c r="I43" s="11">
        <v>-1881250.2690000001</v>
      </c>
    </row>
    <row r="44" spans="2:10" x14ac:dyDescent="0.25">
      <c r="B44" s="2"/>
      <c r="C44" s="4" t="s">
        <v>36</v>
      </c>
      <c r="E44" s="4"/>
      <c r="G44" s="11">
        <v>-376385.59299999999</v>
      </c>
      <c r="I44" s="11">
        <v>-3814354.1519999998</v>
      </c>
    </row>
    <row r="45" spans="2:10" x14ac:dyDescent="0.25">
      <c r="B45" s="2"/>
      <c r="C45" s="4" t="s">
        <v>37</v>
      </c>
      <c r="E45" s="4"/>
      <c r="G45" s="11">
        <v>-702713.14899999998</v>
      </c>
      <c r="I45" s="11">
        <v>-6087241.5710000005</v>
      </c>
    </row>
    <row r="46" spans="2:10" x14ac:dyDescent="0.25">
      <c r="B46" s="2"/>
      <c r="C46" s="4" t="s">
        <v>38</v>
      </c>
      <c r="E46" s="4"/>
      <c r="G46" s="11">
        <v>-132707.33300000001</v>
      </c>
      <c r="I46" s="11">
        <v>-1026269.15</v>
      </c>
    </row>
    <row r="47" spans="2:10" x14ac:dyDescent="0.25">
      <c r="B47" s="2"/>
      <c r="C47" s="4" t="s">
        <v>39</v>
      </c>
      <c r="E47" s="4"/>
      <c r="G47" s="11">
        <v>-98080.034</v>
      </c>
      <c r="I47" s="11">
        <v>-1014421.897</v>
      </c>
    </row>
    <row r="48" spans="2:10" x14ac:dyDescent="0.25">
      <c r="B48" s="2"/>
      <c r="C48" s="4" t="s">
        <v>40</v>
      </c>
      <c r="E48" s="4"/>
      <c r="G48" s="11">
        <v>-989272.11699999997</v>
      </c>
      <c r="I48" s="11">
        <v>-8218100.4529999997</v>
      </c>
    </row>
    <row r="49" spans="2:9" x14ac:dyDescent="0.25">
      <c r="B49" s="2"/>
      <c r="C49" s="4" t="s">
        <v>41</v>
      </c>
      <c r="E49" s="4"/>
      <c r="G49" s="11">
        <v>-257594.23199999999</v>
      </c>
      <c r="I49" s="11">
        <v>-2858850.372</v>
      </c>
    </row>
    <row r="50" spans="2:9" x14ac:dyDescent="0.25">
      <c r="B50" s="2"/>
      <c r="C50" s="4" t="s">
        <v>42</v>
      </c>
      <c r="E50" s="4"/>
      <c r="G50" s="11">
        <v>-63280.497999999599</v>
      </c>
      <c r="I50" s="11">
        <v>-217742.58600001608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-3729894.8599999994</v>
      </c>
      <c r="H54" s="8"/>
      <c r="I54" s="12">
        <f>SUM(I42:I53)</f>
        <v>-33477714.17900002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-19249.936000000002</v>
      </c>
      <c r="I57" s="11">
        <v>-193588.43100000001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-19249.936000000002</v>
      </c>
      <c r="H61" s="8"/>
      <c r="I61" s="12">
        <f>SUM(I57:I60)</f>
        <v>-193588.43100000001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-627778.24699999974</v>
      </c>
      <c r="I64" s="11">
        <v>-6414659.4180000015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-627778.24699999974</v>
      </c>
      <c r="H68" s="8"/>
      <c r="I68" s="12">
        <f>SUM(I64:I67)</f>
        <v>-6414659.4180000015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-586331.59499999962</v>
      </c>
      <c r="I70" s="11">
        <v>-5786881.1710000001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-600180.35400000075</v>
      </c>
      <c r="H72" s="14"/>
      <c r="I72" s="15">
        <f>+I38+I54+I61+I68+I70+I28+I21</f>
        <v>-3572084.1500000246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2024-01-11T12:08:33Z</dcterms:modified>
</cp:coreProperties>
</file>