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4\Mar2024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24" i="1"/>
  <c r="G11" i="1"/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13" i="1"/>
  <c r="G13" i="1"/>
  <c r="I12" i="1"/>
  <c r="G12" i="1"/>
  <c r="I11" i="1"/>
  <c r="I68" i="1" l="1"/>
  <c r="I61" i="1"/>
  <c r="I54" i="1"/>
  <c r="I21" i="1"/>
  <c r="I38" i="1" l="1"/>
  <c r="I28" i="1"/>
  <c r="I72" i="1" l="1"/>
  <c r="G68" i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<sst xmlns="http://schemas.openxmlformats.org/spreadsheetml/2006/main" count="50" uniqueCount="44">
  <si>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</si>
  <si>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</si>
  <si>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</si>
  <si>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</si>
  <si>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</si>
  <si>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</si>
  <si>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</si>
  <si>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</si>
  <si>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</si>
  <si>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</si>
  <si>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</si>
  <si>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</si>
  <si>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</si>
  <si>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</si>
  <si>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</si>
  <si>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</si>
  <si>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</si>
  <si>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</si>
  <si>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</si>
  <si>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</si>
  <si>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</si>
  <si>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</si>
  <si>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</si>
  <si>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</si>
  <si>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</si>
  <si>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</si>
  <si>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</si>
  <si>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</si>
  <si>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</si>
  <si>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</si>
  <si>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</si>
  <si>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</si>
  <si>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</si>
  <si>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</si>
  <si>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</si>
  <si>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</si>
  <si>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</si>
  <si>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</si>
  <si>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</si>
  <si>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</si>
  <si>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</si>
  <si>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</si>
  <si>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Programas Temáticas PROYECTOS TRANSITORIOS</t>
  </si>
  <si>
    <t>Año o período de la Tabla IFAF :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</si>
</sst>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Gestion%20Corporativa/2024/3.%20Marzo%202024/Consolidado_03202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BK11">
            <v>2534017.3319999995</v>
          </cell>
          <cell r="BO11">
            <v>7503409.5650000032</v>
          </cell>
        </row>
        <row r="16">
          <cell r="BK16">
            <v>170.727</v>
          </cell>
          <cell r="BO16">
            <v>2768.9590000000003</v>
          </cell>
        </row>
        <row r="17">
          <cell r="BK17">
            <v>0</v>
          </cell>
          <cell r="BO17">
            <v>2000</v>
          </cell>
        </row>
        <row r="21">
          <cell r="BK21">
            <v>28930.478999999999</v>
          </cell>
          <cell r="BO21">
            <v>70565.543999999994</v>
          </cell>
        </row>
        <row r="24">
          <cell r="BK24">
            <v>301188.103</v>
          </cell>
          <cell r="BO24">
            <v>595287.17499999993</v>
          </cell>
        </row>
        <row r="27">
          <cell r="BK27">
            <v>912.99</v>
          </cell>
          <cell r="BO27">
            <v>2648.4279999999999</v>
          </cell>
        </row>
        <row r="30">
          <cell r="BK30">
            <v>-765263.66999999934</v>
          </cell>
          <cell r="BO30">
            <v>-2225448.2940000021</v>
          </cell>
        </row>
        <row r="34">
          <cell r="BK34">
            <v>-11538.459000000001</v>
          </cell>
          <cell r="BO34">
            <v>-31140.651000000002</v>
          </cell>
        </row>
        <row r="35">
          <cell r="BK35">
            <v>147038.783</v>
          </cell>
          <cell r="BO35">
            <v>303609.93699999998</v>
          </cell>
        </row>
        <row r="42">
          <cell r="BK42">
            <v>343075.25199999998</v>
          </cell>
          <cell r="BO42">
            <v>1108329.449</v>
          </cell>
        </row>
        <row r="45">
          <cell r="BK45">
            <v>0</v>
          </cell>
          <cell r="BO45">
            <v>0</v>
          </cell>
        </row>
        <row r="46">
          <cell r="BK46">
            <v>0</v>
          </cell>
          <cell r="BO46">
            <v>0</v>
          </cell>
        </row>
        <row r="48">
          <cell r="BK48">
            <v>342778.31199999998</v>
          </cell>
          <cell r="BO48">
            <v>345791.902</v>
          </cell>
        </row>
        <row r="53">
          <cell r="BK53">
            <v>-9780.6129999999994</v>
          </cell>
          <cell r="BO53">
            <v>-33931.504000000001</v>
          </cell>
        </row>
        <row r="55">
          <cell r="BK55">
            <v>25573.243000000009</v>
          </cell>
          <cell r="BO55">
            <v>32814.212</v>
          </cell>
        </row>
        <row r="58">
          <cell r="BK58">
            <v>0</v>
          </cell>
          <cell r="BO58">
            <v>0</v>
          </cell>
        </row>
        <row r="61">
          <cell r="BK61">
            <v>0</v>
          </cell>
          <cell r="BO61">
            <v>0</v>
          </cell>
        </row>
        <row r="64">
          <cell r="BK64">
            <v>99464.722999999998</v>
          </cell>
          <cell r="BO64">
            <v>297397.3</v>
          </cell>
        </row>
        <row r="68">
          <cell r="BK68">
            <v>-9640.5530000000017</v>
          </cell>
          <cell r="BO68">
            <v>25438.396999999997</v>
          </cell>
        </row>
        <row r="75">
          <cell r="BK75">
            <v>1120398.415</v>
          </cell>
          <cell r="BO75">
            <v>3883993.6229999997</v>
          </cell>
        </row>
        <row r="106">
          <cell r="BK106">
            <v>180193.25099999999</v>
          </cell>
          <cell r="BO106">
            <v>452979.33600000001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zoomScale="70" zoomScaleNormal="70" workbookViewId="0">
      <selection activeCell="G77" sqref="G77:I77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64.777343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43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Fund.Nominal'!$BK$11+'[1]EERR Fund.Nominal'!$BK$27+'[1]EERR Fund.Nominal'!$BK$30</f>
        <v>1769666.6520000002</v>
      </c>
      <c r="I11" s="11">
        <f>+'[1]EERR Fund.Nominal'!$BO$11+'[1]EERR Fund.Nominal'!$BO$27+'[1]EERR Fund.Nominal'!$BO$30</f>
        <v>5280609.699000001</v>
      </c>
    </row>
    <row r="12" spans="2:9" x14ac:dyDescent="0.25">
      <c r="C12" s="4" t="s">
        <v>18</v>
      </c>
      <c r="E12" s="4"/>
      <c r="G12" s="11">
        <f>+'[1]EERR Fund.Nominal'!$BK$16+'[1]EERR Fund.Nominal'!$BK$24+'[1]EERR Fund.Nominal'!$BK$35</f>
        <v>448397.61300000001</v>
      </c>
      <c r="I12" s="11">
        <f>+'[1]EERR Fund.Nominal'!$BO$16+'[1]EERR Fund.Nominal'!$BO$24+'[1]EERR Fund.Nominal'!$BO$35</f>
        <v>901666.071</v>
      </c>
    </row>
    <row r="13" spans="2:9" x14ac:dyDescent="0.25">
      <c r="C13" s="4" t="s">
        <v>19</v>
      </c>
      <c r="E13" s="4"/>
      <c r="G13" s="11">
        <f>+'[1]EERR Fund.Nominal'!$BK$17</f>
        <v>0</v>
      </c>
      <c r="I13" s="11">
        <f>+'[1]EERR Fund.Nominal'!$BO$17</f>
        <v>2000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2218064.2650000001</v>
      </c>
      <c r="H21" s="8"/>
      <c r="I21" s="12">
        <f>SUM(I11:I20)</f>
        <v>6184275.7700000014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Fund.Nominal'!$BK$106</f>
        <v>180193.25099999999</v>
      </c>
      <c r="I24" s="11">
        <f>+'[1]EERR Fund.Nominal'!$BO$106</f>
        <v>452979.33600000001</v>
      </c>
    </row>
    <row r="25" spans="2:9" x14ac:dyDescent="0.25">
      <c r="C25" s="4" t="s">
        <v>24</v>
      </c>
      <c r="E25" s="4"/>
      <c r="G25" s="11">
        <f>+'[1]EERR Fund.Nominal'!$BK$75</f>
        <v>1120398.415</v>
      </c>
      <c r="I25" s="11">
        <f>+'[1]EERR Fund.Nominal'!$BO$75</f>
        <v>3883993.6229999997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1300591.666</v>
      </c>
      <c r="H28" s="8"/>
      <c r="I28" s="12">
        <f>SUM(I24:I27)</f>
        <v>4336972.9589999998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Fund.Nominal'!$BK$21+'[1]EERR Fund.Nominal'!$BK$34</f>
        <v>17392.019999999997</v>
      </c>
      <c r="I32" s="11">
        <f>+'[1]EERR Fund.Nominal'!$BO$21+'[1]EERR Fund.Nominal'!$BO$34</f>
        <v>39424.892999999996</v>
      </c>
    </row>
    <row r="33" spans="2:10" x14ac:dyDescent="0.25">
      <c r="B33" s="2"/>
      <c r="C33" s="4" t="s">
        <v>21</v>
      </c>
      <c r="E33" s="4"/>
      <c r="G33" s="11">
        <f>+'[1]EERR Fund.Nominal'!$BK$68+'[1]EERR Fund.Nominal'!$BK$64</f>
        <v>89824.17</v>
      </c>
      <c r="I33" s="11">
        <f>+'[1]EERR Fund.Nominal'!$BO$68+'[1]EERR Fund.Nominal'!$BO$64</f>
        <v>322835.69699999999</v>
      </c>
    </row>
    <row r="34" spans="2:10" x14ac:dyDescent="0.25">
      <c r="B34" s="2"/>
      <c r="C34" s="4" t="s">
        <v>22</v>
      </c>
      <c r="E34" s="4"/>
      <c r="G34" s="11">
        <f>+'[1]EERR Fund.Nominal'!$BK$45</f>
        <v>0</v>
      </c>
      <c r="I34" s="11">
        <f>+'[1]EERR Fund.Nominal'!$BO$45</f>
        <v>0</v>
      </c>
    </row>
    <row r="35" spans="2:10" x14ac:dyDescent="0.25">
      <c r="B35" s="2"/>
      <c r="C35" s="4" t="s">
        <v>23</v>
      </c>
      <c r="E35" s="4"/>
      <c r="G35" s="11">
        <f>+'[1]EERR Fund.Nominal'!$BK$55+'[1]EERR Fund.Nominal'!$BK$58</f>
        <v>25573.243000000009</v>
      </c>
      <c r="I35" s="11">
        <f>+'[1]EERR Fund.Nominal'!$BO$55+'[1]EERR Fund.Nominal'!$BO$58</f>
        <v>32814.212</v>
      </c>
    </row>
    <row r="36" spans="2:10" x14ac:dyDescent="0.25">
      <c r="B36" s="2"/>
      <c r="C36" s="4" t="s">
        <v>25</v>
      </c>
      <c r="E36" s="4"/>
      <c r="G36" s="11">
        <f>+'[1]EERR Fund.Nominal'!$BK$48+'[1]EERR Fund.Nominal'!$BK$53</f>
        <v>332997.69899999996</v>
      </c>
      <c r="I36" s="11">
        <f>+'[1]EERR Fund.Nominal'!$BO$48+'[1]EERR Fund.Nominal'!$BO$53</f>
        <v>311860.39799999999</v>
      </c>
    </row>
    <row r="37" spans="2:10" x14ac:dyDescent="0.25">
      <c r="B37" s="2"/>
      <c r="C37" s="4" t="s">
        <v>33</v>
      </c>
      <c r="E37" s="4"/>
      <c r="G37" s="11">
        <f>+'[1]EERR Fund.Nominal'!$BK$42+'[1]EERR Fund.Nominal'!$BK$46+'[1]EERR Fund.Nominal'!$BK$61</f>
        <v>343075.25199999998</v>
      </c>
      <c r="I37" s="11">
        <f>+'[1]EERR Fund.Nominal'!$BO$42+'[1]EERR Fund.Nominal'!$BO$46+'[1]EERR Fund.Nominal'!$BO$61</f>
        <v>1108329.449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808862.38399999996</v>
      </c>
      <c r="H38" s="8"/>
      <c r="I38" s="12">
        <f>SUM(I32:I37)</f>
        <v>1815264.649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-556500.74199999997</v>
      </c>
      <c r="I42" s="11">
        <v>-1731560.662</v>
      </c>
    </row>
    <row r="43" spans="2:10" x14ac:dyDescent="0.25">
      <c r="B43" s="2"/>
      <c r="C43" s="4" t="s">
        <v>35</v>
      </c>
      <c r="E43" s="4"/>
      <c r="G43" s="11">
        <v>-188162.77</v>
      </c>
      <c r="I43" s="11">
        <v>-577033.49699999997</v>
      </c>
    </row>
    <row r="44" spans="2:10" x14ac:dyDescent="0.25">
      <c r="B44" s="2"/>
      <c r="C44" s="4" t="s">
        <v>36</v>
      </c>
      <c r="E44" s="4"/>
      <c r="G44" s="11">
        <v>-354922.47200000001</v>
      </c>
      <c r="I44" s="11">
        <v>-1116995.574</v>
      </c>
    </row>
    <row r="45" spans="2:10" x14ac:dyDescent="0.25">
      <c r="B45" s="2"/>
      <c r="C45" s="4" t="s">
        <v>37</v>
      </c>
      <c r="E45" s="4"/>
      <c r="G45" s="11">
        <v>-601375.05200000003</v>
      </c>
      <c r="I45" s="11">
        <v>-1937746.4040000001</v>
      </c>
    </row>
    <row r="46" spans="2:10" x14ac:dyDescent="0.25">
      <c r="B46" s="2"/>
      <c r="C46" s="4" t="s">
        <v>38</v>
      </c>
      <c r="E46" s="4"/>
      <c r="G46" s="11">
        <v>-96126.577999999994</v>
      </c>
      <c r="I46" s="11">
        <v>-282150.61900000001</v>
      </c>
    </row>
    <row r="47" spans="2:10" x14ac:dyDescent="0.25">
      <c r="B47" s="2"/>
      <c r="C47" s="4" t="s">
        <v>39</v>
      </c>
      <c r="E47" s="4"/>
      <c r="G47" s="11">
        <v>-102671.62300000001</v>
      </c>
      <c r="I47" s="11">
        <v>-342577.36700000003</v>
      </c>
    </row>
    <row r="48" spans="2:10" x14ac:dyDescent="0.25">
      <c r="B48" s="2"/>
      <c r="C48" s="4" t="s">
        <v>40</v>
      </c>
      <c r="E48" s="4"/>
      <c r="G48" s="11">
        <v>-760473.78500000003</v>
      </c>
      <c r="I48" s="11">
        <v>-2341627.7570000002</v>
      </c>
    </row>
    <row r="49" spans="2:9" x14ac:dyDescent="0.25">
      <c r="B49" s="2"/>
      <c r="C49" s="4" t="s">
        <v>41</v>
      </c>
      <c r="E49" s="4"/>
      <c r="G49" s="11">
        <v>-271943.96500000003</v>
      </c>
      <c r="I49" s="11">
        <v>-759708.81900000002</v>
      </c>
    </row>
    <row r="50" spans="2:9" x14ac:dyDescent="0.25">
      <c r="B50" s="2"/>
      <c r="C50" s="4" t="s">
        <v>42</v>
      </c>
      <c r="E50" s="4"/>
      <c r="G50" s="11">
        <v>-1698.3029999999999</v>
      </c>
      <c r="I50" s="11">
        <v>-22128.58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-2933875.2899999996</v>
      </c>
      <c r="H54" s="8"/>
      <c r="I54" s="12">
        <f>SUM(I42:I53)</f>
        <v>-9111529.2789999992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-16678.462</v>
      </c>
      <c r="I57" s="11">
        <v>-25673.556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-16678.462</v>
      </c>
      <c r="H61" s="8"/>
      <c r="I61" s="12">
        <f>SUM(I57:I60)</f>
        <v>-25673.556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-545961.32400000002</v>
      </c>
      <c r="I64" s="11">
        <v>-1777403.7379999999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-545961.32400000002</v>
      </c>
      <c r="H68" s="8"/>
      <c r="I68" s="12">
        <f>SUM(I64:I67)</f>
        <v>-1777403.7379999999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-659817.14199999976</v>
      </c>
      <c r="I70" s="11">
        <v>-1902681.5959999992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171186.09700000123</v>
      </c>
      <c r="H72" s="14"/>
      <c r="I72" s="15">
        <f>+I38+I54+I61+I68+I70+I28+I21</f>
        <v>-480774.79099999648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2024-06-01T01:18:41Z</dcterms:modified>
</cp:coreProperties>
</file>